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tin Budget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<sst xmlns="http://schemas.openxmlformats.org/spreadsheetml/2006/main" count="56" uniqueCount="39">
  <si>
    <t>Martin Family Budget</t>
  </si>
  <si>
    <t>Monthly Income Statement</t>
  </si>
  <si>
    <t>Income</t>
  </si>
  <si>
    <t>Savings</t>
  </si>
  <si>
    <t>Salary</t>
  </si>
  <si>
    <t>Noah's Salary</t>
  </si>
  <si>
    <t>Initial</t>
  </si>
  <si>
    <t>Ava's Salary</t>
  </si>
  <si>
    <t>Final</t>
  </si>
  <si>
    <t>Raise Amt</t>
  </si>
  <si>
    <t>Total</t>
  </si>
  <si>
    <t>Expenses</t>
  </si>
  <si>
    <t>Rent</t>
  </si>
  <si>
    <t>Food</t>
  </si>
  <si>
    <t>Utilities</t>
  </si>
  <si>
    <t>Phone</t>
  </si>
  <si>
    <t>Car Payments</t>
  </si>
  <si>
    <t>Insurance</t>
  </si>
  <si>
    <t>Tuition</t>
  </si>
  <si>
    <t>Books &amp; Supplies</t>
  </si>
  <si>
    <t>Travel</t>
  </si>
  <si>
    <t>Miscellaneous</t>
  </si>
  <si>
    <t>Income &amp;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</si>
  <si>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</si>
  <si>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</si>
  <si>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</si>
  <si>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</si>
  <si>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</si>
  <si>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</si>
  <si>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</si>
  <si>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</si>
  <si>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</si>
  <si>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</si>
  <si>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</si>
  <si>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</si>
  <si>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Noah</t>
  </si>
  <si>
    <t>Ava</t>
  </si>
  <si>
    <t>Net Cash Flow</t>
  </si>
  <si>
    <t>Running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</si>
</sst>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&quot;$&quot;#,##0_);\(&quot;$&quot;#,##0\)"/>
    <numFmt numFmtId="166" formatCode="_(&quot;$&quot;* #,##0.00_);_(&quot;$&quot;* \(#,##0.00\);_(&quot;$&quot;* &quot;-&quot;??_);_(@_)"/>
    <numFmt numFmtId="167" formatCode="&quot;$&quot;#,##0"/>
  </numFmts>
  <fonts count="8">
    <font>
      <sz val="11.0"/>
      <color rgb="FF000000"/>
      <name val="Calibri"/>
    </font>
    <font>
      <b/>
      <sz val="20.0"/>
      <color rgb="FF000000"/>
      <name val="Times New Roman"/>
    </font>
    <font>
      <sz val="12.0"/>
      <color rgb="FF000000"/>
      <name val="Times New Roman"/>
    </font>
    <font>
      <b/>
      <sz val="14.0"/>
      <color rgb="FF000000"/>
      <name val="Times New Roman"/>
    </font>
    <font>
      <sz val="14.0"/>
      <color rgb="FF000000"/>
      <name val="Times New Roman"/>
    </font>
    <font>
      <b/>
      <sz val="12.0"/>
      <color rgb="FF000000"/>
      <name val="Times New Roman"/>
    </font>
    <font/>
    <font>
      <sz val="9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11">
    <border/>
    <border>
      <top style="thin">
        <color rgb="FF000000"/>
      </top>
      <bottom style="double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Border="1" applyFont="1"/>
    <xf borderId="0" fillId="0" fontId="4" numFmtId="0" xfId="0" applyFont="1"/>
    <xf borderId="0" fillId="0" fontId="5" numFmtId="0" xfId="0" applyFont="1"/>
    <xf borderId="0" fillId="0" fontId="2" numFmtId="0" xfId="0" applyAlignment="1" applyFont="1">
      <alignment horizontal="left"/>
    </xf>
    <xf borderId="2" fillId="2" fontId="2" numFmtId="164" xfId="0" applyBorder="1" applyFill="1" applyFont="1" applyNumberFormat="1"/>
    <xf borderId="3" fillId="0" fontId="2" numFmtId="0" xfId="0" applyBorder="1" applyFont="1"/>
    <xf borderId="3" fillId="2" fontId="2" numFmtId="0" xfId="0" applyBorder="1" applyFont="1"/>
    <xf borderId="3" fillId="2" fontId="2" numFmtId="164" xfId="0" applyBorder="1" applyFont="1" applyNumberFormat="1"/>
    <xf borderId="3" fillId="2" fontId="2" numFmtId="165" xfId="0" applyBorder="1" applyFont="1" applyNumberFormat="1"/>
    <xf borderId="1" fillId="0" fontId="5" numFmtId="0" xfId="0" applyAlignment="1" applyBorder="1" applyFont="1">
      <alignment horizontal="left"/>
    </xf>
    <xf borderId="4" fillId="2" fontId="2" numFmtId="166" xfId="0" applyBorder="1" applyFont="1" applyNumberFormat="1"/>
    <xf borderId="0" fillId="0" fontId="2" numFmtId="164" xfId="0" applyFont="1" applyNumberFormat="1"/>
    <xf borderId="0" fillId="0" fontId="2" numFmtId="0" xfId="0" applyAlignment="1" applyFont="1">
      <alignment readingOrder="0" shrinkToFit="0" wrapText="0"/>
    </xf>
    <xf borderId="3" fillId="0" fontId="5" numFmtId="0" xfId="0" applyAlignment="1" applyBorder="1" applyFont="1">
      <alignment horizontal="left"/>
    </xf>
    <xf borderId="3" fillId="2" fontId="2" numFmtId="166" xfId="0" applyBorder="1" applyFont="1" applyNumberFormat="1"/>
    <xf borderId="5" fillId="2" fontId="2" numFmtId="0" xfId="0" applyAlignment="1" applyBorder="1" applyFont="1">
      <alignment horizontal="left"/>
    </xf>
    <xf borderId="6" fillId="0" fontId="6" numFmtId="0" xfId="0" applyBorder="1" applyFont="1"/>
    <xf borderId="3" fillId="2" fontId="2" numFmtId="0" xfId="0" applyAlignment="1" applyBorder="1" applyFont="1">
      <alignment textRotation="135"/>
    </xf>
    <xf borderId="7" fillId="2" fontId="2" numFmtId="0" xfId="0" applyAlignment="1" applyBorder="1" applyFont="1">
      <alignment horizontal="center" textRotation="90" vertical="center"/>
    </xf>
    <xf borderId="3" fillId="0" fontId="7" numFmtId="164" xfId="0" applyBorder="1" applyFont="1" applyNumberFormat="1"/>
    <xf borderId="8" fillId="0" fontId="6" numFmtId="0" xfId="0" applyBorder="1" applyFont="1"/>
    <xf borderId="9" fillId="0" fontId="6" numFmtId="0" xfId="0" applyBorder="1" applyFont="1"/>
    <xf borderId="10" fillId="2" fontId="2" numFmtId="167" xfId="0" applyBorder="1" applyFont="1" applyNumberFormat="1"/>
    <xf borderId="10" fillId="2" fontId="7" numFmtId="167" xfId="0" applyBorder="1" applyFont="1" applyNumberFormat="1"/>
    <xf borderId="0" fillId="0" fontId="2" numFmtId="167" xfId="0" applyFont="1" applyNumberFormat="1"/>
    <xf borderId="9" fillId="0" fontId="2" numFmtId="0" xfId="0" applyBorder="1" applyFont="1"/>
    <xf borderId="9" fillId="0" fontId="7" numFmtId="0" xfId="0" applyBorder="1" applyFont="1"/>
    <xf borderId="3" fillId="0" fontId="7" numFmtId="0" xfId="0" applyBorder="1" applyFont="1"/>
    <xf borderId="0" fillId="0" fontId="5" numFmtId="167" xfId="0" applyFont="1" applyNumberFormat="1"/>
    <xf borderId="0" fillId="0" fontId="7" numFmtId="165" xfId="0" applyFont="1" applyNumberFormat="1"/>
    <xf borderId="0" fillId="0" fontId="2" numFmtId="3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8.71"/>
    <col customWidth="1" min="3" max="4" width="9.86"/>
    <col customWidth="1" min="5" max="6" width="9.43"/>
    <col customWidth="1" min="7" max="7" width="11.0"/>
    <col customWidth="1" min="8" max="9" width="9.29"/>
    <col customWidth="1" min="10" max="12" width="9.86"/>
    <col customWidth="1" min="13" max="13" width="8.86"/>
    <col customWidth="1" min="14" max="14" width="9.29"/>
    <col customWidth="1" min="15" max="26" width="9.14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7.25" customHeight="1">
      <c r="A4" s="5" t="s">
        <v>2</v>
      </c>
      <c r="B4" s="2"/>
      <c r="C4" s="2"/>
      <c r="D4" s="5" t="s">
        <v>3</v>
      </c>
      <c r="E4" s="5"/>
      <c r="F4" s="5"/>
      <c r="G4" s="5" t="s">
        <v>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6" t="s">
        <v>5</v>
      </c>
      <c r="B5" s="7">
        <v>2570.0</v>
      </c>
      <c r="C5" s="2"/>
      <c r="D5" s="8" t="s">
        <v>6</v>
      </c>
      <c r="E5" s="9">
        <v>3006.0</v>
      </c>
      <c r="F5" s="2"/>
      <c r="G5" s="8" t="s">
        <v>6</v>
      </c>
      <c r="H5" s="10">
        <f>B5</f>
        <v>2570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6" t="s">
        <v>7</v>
      </c>
      <c r="B6" s="7">
        <v>3294.0</v>
      </c>
      <c r="C6" s="2"/>
      <c r="D6" s="8" t="s">
        <v>8</v>
      </c>
      <c r="E6" s="11">
        <f>N41</f>
        <v>2754</v>
      </c>
      <c r="F6" s="2"/>
      <c r="G6" s="8" t="s">
        <v>9</v>
      </c>
      <c r="H6" s="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12" t="s">
        <v>10</v>
      </c>
      <c r="B7" s="13">
        <f>SUM(B5:B6)</f>
        <v>5864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"/>
      <c r="B8" s="1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5" t="s">
        <v>11</v>
      </c>
      <c r="B9" s="1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6" t="s">
        <v>12</v>
      </c>
      <c r="B10" s="7">
        <f t="shared" ref="B10:B19" si="1">AVERAGE(C27:N27)</f>
        <v>925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6" t="s">
        <v>13</v>
      </c>
      <c r="B11" s="7">
        <f t="shared" si="1"/>
        <v>869.75</v>
      </c>
      <c r="C11" s="2"/>
      <c r="D11" s="1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6" t="s">
        <v>14</v>
      </c>
      <c r="B12" s="7">
        <f t="shared" si="1"/>
        <v>188.5833333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6" t="s">
        <v>15</v>
      </c>
      <c r="B13" s="7">
        <f t="shared" si="1"/>
        <v>120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6" t="s">
        <v>16</v>
      </c>
      <c r="B14" s="7">
        <f t="shared" si="1"/>
        <v>440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6" t="s">
        <v>17</v>
      </c>
      <c r="B15" s="7">
        <f t="shared" si="1"/>
        <v>460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6" t="s">
        <v>18</v>
      </c>
      <c r="B16" s="7">
        <f t="shared" si="1"/>
        <v>1791.25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6" t="s">
        <v>19</v>
      </c>
      <c r="B17" s="7">
        <f t="shared" si="1"/>
        <v>461.6666667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6" t="s">
        <v>20</v>
      </c>
      <c r="B18" s="7">
        <f t="shared" si="1"/>
        <v>420.8333333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6" t="s">
        <v>21</v>
      </c>
      <c r="B19" s="7">
        <f t="shared" si="1"/>
        <v>207.9166667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6" t="s">
        <v>10</v>
      </c>
      <c r="B20" s="17">
        <f>SUM(B10:B19)</f>
        <v>5885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8" t="s">
        <v>22</v>
      </c>
      <c r="B23" s="19"/>
      <c r="C23" s="20" t="s">
        <v>23</v>
      </c>
      <c r="D23" s="20" t="s">
        <v>24</v>
      </c>
      <c r="E23" s="20" t="s">
        <v>25</v>
      </c>
      <c r="F23" s="20" t="s">
        <v>26</v>
      </c>
      <c r="G23" s="20" t="s">
        <v>27</v>
      </c>
      <c r="H23" s="20" t="s">
        <v>28</v>
      </c>
      <c r="I23" s="20" t="s">
        <v>29</v>
      </c>
      <c r="J23" s="20" t="s">
        <v>30</v>
      </c>
      <c r="K23" s="20" t="s">
        <v>31</v>
      </c>
      <c r="L23" s="20" t="s">
        <v>32</v>
      </c>
      <c r="M23" s="20" t="s">
        <v>33</v>
      </c>
      <c r="N23" s="20" t="s">
        <v>34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1" t="s">
        <v>2</v>
      </c>
      <c r="B24" s="8" t="s">
        <v>35</v>
      </c>
      <c r="C24" s="22">
        <f t="shared" ref="C24:N24" si="2">$B$5</f>
        <v>2570</v>
      </c>
      <c r="D24" s="22">
        <f t="shared" si="2"/>
        <v>2570</v>
      </c>
      <c r="E24" s="22">
        <f t="shared" si="2"/>
        <v>2570</v>
      </c>
      <c r="F24" s="22">
        <f t="shared" si="2"/>
        <v>2570</v>
      </c>
      <c r="G24" s="22">
        <f t="shared" si="2"/>
        <v>2570</v>
      </c>
      <c r="H24" s="22">
        <f t="shared" si="2"/>
        <v>2570</v>
      </c>
      <c r="I24" s="22">
        <f t="shared" si="2"/>
        <v>2570</v>
      </c>
      <c r="J24" s="22">
        <f t="shared" si="2"/>
        <v>2570</v>
      </c>
      <c r="K24" s="22">
        <f t="shared" si="2"/>
        <v>2570</v>
      </c>
      <c r="L24" s="22">
        <f t="shared" si="2"/>
        <v>2570</v>
      </c>
      <c r="M24" s="22">
        <f t="shared" si="2"/>
        <v>2570</v>
      </c>
      <c r="N24" s="22">
        <f t="shared" si="2"/>
        <v>2570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3"/>
      <c r="B25" s="8" t="s">
        <v>36</v>
      </c>
      <c r="C25" s="22">
        <f t="shared" ref="C25:N25" si="3">$B$6</f>
        <v>3294</v>
      </c>
      <c r="D25" s="22">
        <f t="shared" si="3"/>
        <v>3294</v>
      </c>
      <c r="E25" s="22">
        <f t="shared" si="3"/>
        <v>3294</v>
      </c>
      <c r="F25" s="22">
        <f t="shared" si="3"/>
        <v>3294</v>
      </c>
      <c r="G25" s="22">
        <f t="shared" si="3"/>
        <v>3294</v>
      </c>
      <c r="H25" s="22">
        <f t="shared" si="3"/>
        <v>3294</v>
      </c>
      <c r="I25" s="22">
        <f t="shared" si="3"/>
        <v>3294</v>
      </c>
      <c r="J25" s="22">
        <f t="shared" si="3"/>
        <v>3294</v>
      </c>
      <c r="K25" s="22">
        <f t="shared" si="3"/>
        <v>3294</v>
      </c>
      <c r="L25" s="22">
        <f t="shared" si="3"/>
        <v>3294</v>
      </c>
      <c r="M25" s="22">
        <f t="shared" si="3"/>
        <v>3294</v>
      </c>
      <c r="N25" s="22">
        <f t="shared" si="3"/>
        <v>3294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4"/>
      <c r="B26" s="25" t="s">
        <v>10</v>
      </c>
      <c r="C26" s="26">
        <f t="shared" ref="C26:N26" si="4">SUM(C24:C25)</f>
        <v>5864</v>
      </c>
      <c r="D26" s="26">
        <f t="shared" si="4"/>
        <v>5864</v>
      </c>
      <c r="E26" s="26">
        <f t="shared" si="4"/>
        <v>5864</v>
      </c>
      <c r="F26" s="26">
        <f t="shared" si="4"/>
        <v>5864</v>
      </c>
      <c r="G26" s="26">
        <f t="shared" si="4"/>
        <v>5864</v>
      </c>
      <c r="H26" s="26">
        <f t="shared" si="4"/>
        <v>5864</v>
      </c>
      <c r="I26" s="26">
        <f t="shared" si="4"/>
        <v>5864</v>
      </c>
      <c r="J26" s="26">
        <f t="shared" si="4"/>
        <v>5864</v>
      </c>
      <c r="K26" s="26">
        <f t="shared" si="4"/>
        <v>5864</v>
      </c>
      <c r="L26" s="26">
        <f t="shared" si="4"/>
        <v>5864</v>
      </c>
      <c r="M26" s="26">
        <f t="shared" si="4"/>
        <v>5864</v>
      </c>
      <c r="N26" s="26">
        <f t="shared" si="4"/>
        <v>5864</v>
      </c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5.75" customHeight="1">
      <c r="A27" s="21" t="s">
        <v>11</v>
      </c>
      <c r="B27" s="28" t="s">
        <v>12</v>
      </c>
      <c r="C27" s="29">
        <v>900.0</v>
      </c>
      <c r="D27" s="29">
        <v>900.0</v>
      </c>
      <c r="E27" s="29">
        <v>900.0</v>
      </c>
      <c r="F27" s="29">
        <v>900.0</v>
      </c>
      <c r="G27" s="29">
        <v>900.0</v>
      </c>
      <c r="H27" s="29">
        <v>900.0</v>
      </c>
      <c r="I27" s="29">
        <v>900.0</v>
      </c>
      <c r="J27" s="29">
        <v>900.0</v>
      </c>
      <c r="K27" s="29">
        <v>975.0</v>
      </c>
      <c r="L27" s="29">
        <v>975.0</v>
      </c>
      <c r="M27" s="29">
        <v>975.0</v>
      </c>
      <c r="N27" s="29">
        <v>975.0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3"/>
      <c r="B28" s="8" t="s">
        <v>13</v>
      </c>
      <c r="C28" s="30">
        <v>875.0</v>
      </c>
      <c r="D28" s="30">
        <v>730.0</v>
      </c>
      <c r="E28" s="30">
        <v>795.0</v>
      </c>
      <c r="F28" s="30">
        <v>825.0</v>
      </c>
      <c r="G28" s="30">
        <v>855.0</v>
      </c>
      <c r="H28" s="30">
        <v>815.0</v>
      </c>
      <c r="I28" s="30">
        <v>885.0</v>
      </c>
      <c r="J28" s="30">
        <v>920.0</v>
      </c>
      <c r="K28" s="30">
        <v>942.0</v>
      </c>
      <c r="L28" s="30">
        <v>875.0</v>
      </c>
      <c r="M28" s="30">
        <v>975.0</v>
      </c>
      <c r="N28" s="30">
        <v>945.0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3"/>
      <c r="B29" s="8" t="s">
        <v>14</v>
      </c>
      <c r="C29" s="30">
        <v>165.0</v>
      </c>
      <c r="D29" s="30">
        <v>173.0</v>
      </c>
      <c r="E29" s="30">
        <v>200.0</v>
      </c>
      <c r="F29" s="30">
        <v>195.0</v>
      </c>
      <c r="G29" s="30">
        <v>250.0</v>
      </c>
      <c r="H29" s="30">
        <v>210.0</v>
      </c>
      <c r="I29" s="30">
        <v>200.0</v>
      </c>
      <c r="J29" s="30">
        <v>250.0</v>
      </c>
      <c r="K29" s="30">
        <v>160.0</v>
      </c>
      <c r="L29" s="30">
        <v>160.0</v>
      </c>
      <c r="M29" s="30">
        <v>145.0</v>
      </c>
      <c r="N29" s="30">
        <v>155.0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3"/>
      <c r="B30" s="8" t="s">
        <v>15</v>
      </c>
      <c r="C30" s="30">
        <v>120.0</v>
      </c>
      <c r="D30" s="30">
        <v>120.0</v>
      </c>
      <c r="E30" s="30">
        <v>120.0</v>
      </c>
      <c r="F30" s="30">
        <v>120.0</v>
      </c>
      <c r="G30" s="30">
        <v>120.0</v>
      </c>
      <c r="H30" s="30">
        <v>120.0</v>
      </c>
      <c r="I30" s="30">
        <v>120.0</v>
      </c>
      <c r="J30" s="30">
        <v>120.0</v>
      </c>
      <c r="K30" s="30">
        <v>120.0</v>
      </c>
      <c r="L30" s="30">
        <v>120.0</v>
      </c>
      <c r="M30" s="30">
        <v>120.0</v>
      </c>
      <c r="N30" s="30">
        <v>120.0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3"/>
      <c r="B31" s="8" t="s">
        <v>16</v>
      </c>
      <c r="C31" s="30">
        <v>440.0</v>
      </c>
      <c r="D31" s="30">
        <v>440.0</v>
      </c>
      <c r="E31" s="30">
        <v>440.0</v>
      </c>
      <c r="F31" s="30">
        <v>440.0</v>
      </c>
      <c r="G31" s="30">
        <v>440.0</v>
      </c>
      <c r="H31" s="30">
        <v>440.0</v>
      </c>
      <c r="I31" s="30">
        <v>440.0</v>
      </c>
      <c r="J31" s="30">
        <v>440.0</v>
      </c>
      <c r="K31" s="30">
        <v>440.0</v>
      </c>
      <c r="L31" s="30">
        <v>440.0</v>
      </c>
      <c r="M31" s="30">
        <v>440.0</v>
      </c>
      <c r="N31" s="30">
        <v>440.0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3"/>
      <c r="B32" s="8" t="s">
        <v>17</v>
      </c>
      <c r="C32" s="30">
        <v>375.0</v>
      </c>
      <c r="D32" s="30">
        <v>375.0</v>
      </c>
      <c r="E32" s="30">
        <v>375.0</v>
      </c>
      <c r="F32" s="30">
        <v>425.0</v>
      </c>
      <c r="G32" s="30">
        <v>425.0</v>
      </c>
      <c r="H32" s="30">
        <v>425.0</v>
      </c>
      <c r="I32" s="30">
        <v>520.0</v>
      </c>
      <c r="J32" s="30">
        <v>520.0</v>
      </c>
      <c r="K32" s="30">
        <v>520.0</v>
      </c>
      <c r="L32" s="30">
        <v>520.0</v>
      </c>
      <c r="M32" s="30">
        <v>520.0</v>
      </c>
      <c r="N32" s="30">
        <v>520.0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3"/>
      <c r="B33" s="8" t="s">
        <v>18</v>
      </c>
      <c r="C33" s="30">
        <v>8923.0</v>
      </c>
      <c r="D33" s="30">
        <v>0.0</v>
      </c>
      <c r="E33" s="30">
        <v>0.0</v>
      </c>
      <c r="F33" s="30">
        <v>0.0</v>
      </c>
      <c r="G33" s="30">
        <v>0.0</v>
      </c>
      <c r="H33" s="30">
        <v>2419.0</v>
      </c>
      <c r="I33" s="30">
        <v>0.0</v>
      </c>
      <c r="J33" s="30">
        <v>8923.0</v>
      </c>
      <c r="K33" s="30">
        <v>0.0</v>
      </c>
      <c r="L33" s="30">
        <v>0.0</v>
      </c>
      <c r="M33" s="30">
        <v>0.0</v>
      </c>
      <c r="N33" s="30">
        <v>1230.0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3"/>
      <c r="B34" s="8" t="s">
        <v>19</v>
      </c>
      <c r="C34" s="30">
        <v>2115.0</v>
      </c>
      <c r="D34" s="30">
        <v>0.0</v>
      </c>
      <c r="E34" s="30">
        <v>0.0</v>
      </c>
      <c r="F34" s="30">
        <v>0.0</v>
      </c>
      <c r="G34" s="30">
        <v>0.0</v>
      </c>
      <c r="H34" s="30">
        <v>975.0</v>
      </c>
      <c r="I34" s="30">
        <v>0.0</v>
      </c>
      <c r="J34" s="30">
        <v>2450.0</v>
      </c>
      <c r="K34" s="30">
        <v>0.0</v>
      </c>
      <c r="L34" s="30">
        <v>0.0</v>
      </c>
      <c r="M34" s="30">
        <v>0.0</v>
      </c>
      <c r="N34" s="30">
        <v>0.0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3"/>
      <c r="B35" s="8" t="s">
        <v>20</v>
      </c>
      <c r="C35" s="30">
        <v>320.0</v>
      </c>
      <c r="D35" s="30">
        <v>150.0</v>
      </c>
      <c r="E35" s="30">
        <v>210.0</v>
      </c>
      <c r="F35" s="30">
        <v>720.0</v>
      </c>
      <c r="G35" s="30">
        <v>175.0</v>
      </c>
      <c r="H35" s="30">
        <v>350.0</v>
      </c>
      <c r="I35" s="30">
        <v>1200.0</v>
      </c>
      <c r="J35" s="30">
        <v>625.0</v>
      </c>
      <c r="K35" s="30">
        <v>185.0</v>
      </c>
      <c r="L35" s="30">
        <v>215.0</v>
      </c>
      <c r="M35" s="30">
        <v>420.0</v>
      </c>
      <c r="N35" s="30">
        <v>480.0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3"/>
      <c r="B36" s="8" t="s">
        <v>21</v>
      </c>
      <c r="C36" s="30">
        <v>200.0</v>
      </c>
      <c r="D36" s="30">
        <v>250.0</v>
      </c>
      <c r="E36" s="30">
        <v>120.0</v>
      </c>
      <c r="F36" s="30">
        <v>150.0</v>
      </c>
      <c r="G36" s="30">
        <v>250.0</v>
      </c>
      <c r="H36" s="30">
        <v>120.0</v>
      </c>
      <c r="I36" s="30">
        <v>150.0</v>
      </c>
      <c r="J36" s="30">
        <v>175.0</v>
      </c>
      <c r="K36" s="30">
        <v>210.0</v>
      </c>
      <c r="L36" s="30">
        <v>250.0</v>
      </c>
      <c r="M36" s="30">
        <v>270.0</v>
      </c>
      <c r="N36" s="30">
        <v>350.0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4"/>
      <c r="B37" s="25" t="s">
        <v>10</v>
      </c>
      <c r="C37" s="26">
        <f t="shared" ref="C37:N37" si="5">SUM(C27:C36)</f>
        <v>14433</v>
      </c>
      <c r="D37" s="26">
        <f t="shared" si="5"/>
        <v>3138</v>
      </c>
      <c r="E37" s="26">
        <f t="shared" si="5"/>
        <v>3160</v>
      </c>
      <c r="F37" s="26">
        <f t="shared" si="5"/>
        <v>3775</v>
      </c>
      <c r="G37" s="26">
        <f t="shared" si="5"/>
        <v>3415</v>
      </c>
      <c r="H37" s="26">
        <f t="shared" si="5"/>
        <v>6774</v>
      </c>
      <c r="I37" s="26">
        <f t="shared" si="5"/>
        <v>4415</v>
      </c>
      <c r="J37" s="26">
        <f t="shared" si="5"/>
        <v>15323</v>
      </c>
      <c r="K37" s="26">
        <f t="shared" si="5"/>
        <v>3552</v>
      </c>
      <c r="L37" s="26">
        <f t="shared" si="5"/>
        <v>3555</v>
      </c>
      <c r="M37" s="26">
        <f t="shared" si="5"/>
        <v>3865</v>
      </c>
      <c r="N37" s="26">
        <f t="shared" si="5"/>
        <v>5215</v>
      </c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5.75" customHeight="1">
      <c r="A38" s="27"/>
      <c r="B38" s="31" t="s">
        <v>37</v>
      </c>
      <c r="C38" s="32">
        <f t="shared" ref="C38:N38" si="6">C26-C37</f>
        <v>-8569</v>
      </c>
      <c r="D38" s="32">
        <f t="shared" si="6"/>
        <v>2726</v>
      </c>
      <c r="E38" s="32">
        <f t="shared" si="6"/>
        <v>2704</v>
      </c>
      <c r="F38" s="32">
        <f t="shared" si="6"/>
        <v>2089</v>
      </c>
      <c r="G38" s="32">
        <f t="shared" si="6"/>
        <v>2449</v>
      </c>
      <c r="H38" s="32">
        <f t="shared" si="6"/>
        <v>-910</v>
      </c>
      <c r="I38" s="32">
        <f t="shared" si="6"/>
        <v>1449</v>
      </c>
      <c r="J38" s="32">
        <f t="shared" si="6"/>
        <v>-9459</v>
      </c>
      <c r="K38" s="32">
        <f t="shared" si="6"/>
        <v>2312</v>
      </c>
      <c r="L38" s="32">
        <f t="shared" si="6"/>
        <v>2309</v>
      </c>
      <c r="M38" s="32">
        <f t="shared" si="6"/>
        <v>1999</v>
      </c>
      <c r="N38" s="32">
        <f t="shared" si="6"/>
        <v>649</v>
      </c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5.75" customHeight="1">
      <c r="A39" s="27"/>
      <c r="B39" s="31" t="s">
        <v>38</v>
      </c>
      <c r="C39" s="32">
        <f>C38</f>
        <v>-8569</v>
      </c>
      <c r="D39" s="32">
        <f t="shared" ref="D39:N39" si="7">C39+D38</f>
        <v>-5843</v>
      </c>
      <c r="E39" s="32">
        <f t="shared" si="7"/>
        <v>-3139</v>
      </c>
      <c r="F39" s="32">
        <f t="shared" si="7"/>
        <v>-1050</v>
      </c>
      <c r="G39" s="32">
        <f t="shared" si="7"/>
        <v>1399</v>
      </c>
      <c r="H39" s="32">
        <f t="shared" si="7"/>
        <v>489</v>
      </c>
      <c r="I39" s="32">
        <f t="shared" si="7"/>
        <v>1938</v>
      </c>
      <c r="J39" s="32">
        <f t="shared" si="7"/>
        <v>-7521</v>
      </c>
      <c r="K39" s="32">
        <f t="shared" si="7"/>
        <v>-5209</v>
      </c>
      <c r="L39" s="32">
        <f t="shared" si="7"/>
        <v>-2900</v>
      </c>
      <c r="M39" s="32">
        <f t="shared" si="7"/>
        <v>-901</v>
      </c>
      <c r="N39" s="32">
        <f t="shared" si="7"/>
        <v>-252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5.75" customHeight="1">
      <c r="A40" s="2"/>
      <c r="B40" s="5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7"/>
      <c r="B41" s="31" t="s">
        <v>3</v>
      </c>
      <c r="C41" s="32">
        <f>E5+C38</f>
        <v>-5563</v>
      </c>
      <c r="D41" s="32">
        <f t="shared" ref="D41:N41" si="8">C41+D38</f>
        <v>-2837</v>
      </c>
      <c r="E41" s="32">
        <f t="shared" si="8"/>
        <v>-133</v>
      </c>
      <c r="F41" s="32">
        <f t="shared" si="8"/>
        <v>1956</v>
      </c>
      <c r="G41" s="32">
        <f t="shared" si="8"/>
        <v>4405</v>
      </c>
      <c r="H41" s="32">
        <f t="shared" si="8"/>
        <v>3495</v>
      </c>
      <c r="I41" s="32">
        <f t="shared" si="8"/>
        <v>4944</v>
      </c>
      <c r="J41" s="32">
        <f t="shared" si="8"/>
        <v>-4515</v>
      </c>
      <c r="K41" s="32">
        <f t="shared" si="8"/>
        <v>-2203</v>
      </c>
      <c r="L41" s="32">
        <f t="shared" si="8"/>
        <v>106</v>
      </c>
      <c r="M41" s="32">
        <f t="shared" si="8"/>
        <v>2105</v>
      </c>
      <c r="N41" s="32">
        <f t="shared" si="8"/>
        <v>2754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5.75" customHeight="1">
      <c r="A42" s="2"/>
      <c r="B42" s="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24:A26"/>
    <mergeCell ref="A27:A37"/>
    <mergeCell ref="A23:B23"/>
  </mergeCells>
  <printOptions horizontalCentered="1" verticalCentered="1"/>
  <pageMargins bottom="0.75" footer="0.0" header="0.0" left="0.7" right="0.7" top="0.75"/>
  <pageSetup orientation="landscape"/>
  <headerFooter>
    <oddHeader>&amp;C&amp;F &amp;A</oddHeader>
    <oddFooter>&amp;RContestant ID</oddFooter>
  </headerFooter>
  <rowBreaks count="1" manualBreakCount="1">
    <brk id="21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